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0730" windowHeight="11160" activeTab="0"/>
  </bookViews>
  <sheets>
    <sheet name="Hoja1" sheetId="1" r:id="rId1"/>
    <sheet name="Hoja2" sheetId="2" r:id="rId2"/>
  </sheets>
  <definedNames/>
  <calcPr calcId="191029"/>
</workbook>
</file>

<file path=xl/sharedStrings.xml><?xml version="1.0" encoding="utf-8"?>
<sst xmlns="http://schemas.openxmlformats.org/spreadsheetml/2006/main" count="108" uniqueCount="75">
  <si>
    <t>CODIGO BPIM:</t>
  </si>
  <si>
    <t>CODIGO BPIN:</t>
  </si>
  <si>
    <t>VIGENCIA  PROYECTO:</t>
  </si>
  <si>
    <t xml:space="preserve">NOMBRE DEL PROYECTO: </t>
  </si>
  <si>
    <t>ENTIDAD RESPONSABLE DEL PROYECTO:</t>
  </si>
  <si>
    <t>VIGENCIA A ACTUALIZAR</t>
  </si>
  <si>
    <t>I.  MOTIVO DE LA ACTUALIZACION DEL PROYECTO</t>
  </si>
  <si>
    <t>Seleccione y Marque con  una X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</si>
  <si>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Ha transcurrido dos años desde su registro en el Banco Municipal sin que haya sido actualizado, ni se le ha asignado recursos y se quiere mantener el proyecto para optar a recursos en la vigencia siguiente. (Dec 168/96)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</si>
  <si>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La programación de recursos para cada vigencia presupuestal y/o las fuentes de financiación originalmente identificadas han cambiado, sin que el costo total del proyecto varíe. (Decreto 168/96)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</si>
  <si>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Los costos del proyecto han variado con respecto a lo calculado inicialmente, independientemente de la inflación. (Decreto 168/96)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</si>
  <si>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 Por Adición de Actividades. (DNP)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</si>
  <si>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 Por eliminación de actividades. (DNP)</t>
    </r>
  </si>
  <si>
    <r>
      <rPr>
        <b/>
        <sz val="10"/>
        <rFont val="Arial"/>
        <family val="2"/>
      </rPr>
      <t xml:space="preserve">7. </t>
    </r>
    <r>
      <rPr>
        <sz val="10"/>
        <rFont val="Arial"/>
        <family val="2"/>
      </rPr>
      <t>Por  modificaciones a las apropiaciones presupuestales (traslados y/o adiciones) que afecten el proyecto de inversión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</si>
  <si>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La ejecución de los proyectos de inversión se extenderá a otras vigencias fiscales y se espera recibir recursos presupuestales durante las mismas. (actualización de vigencias)</t>
    </r>
  </si>
  <si>
    <t xml:space="preserve">II.  EL PROYECTO MODIFICA </t>
  </si>
  <si>
    <t>Responda:</t>
  </si>
  <si>
    <t xml:space="preserve">a)   Insumos en Actividades programadas </t>
  </si>
  <si>
    <t xml:space="preserve">b)   Inclusión de nuevas actividades relacionadas con el Proyecto </t>
  </si>
  <si>
    <t xml:space="preserve">e)  Reprogramación de metas e indicadores del proyecto </t>
  </si>
  <si>
    <t xml:space="preserve">f)  Cambio en las fuentes de financiación  del proyecto </t>
  </si>
  <si>
    <t xml:space="preserve">III.  Las Actividades Cumplen el Objetivo General del Proyecto </t>
  </si>
  <si>
    <t xml:space="preserve">  SI          NO</t>
  </si>
  <si>
    <t>IV.  ACTIVIDADES A ELIMINAR, MODIFICAR Y/O ADICIONAR</t>
  </si>
  <si>
    <t xml:space="preserve">ACTIVIDAD INICIAL </t>
  </si>
  <si>
    <t xml:space="preserve">ACTIVIDAD MODIFICADA O ADICIONADA  </t>
  </si>
  <si>
    <t>DESCRIPCION</t>
  </si>
  <si>
    <t>UNID</t>
  </si>
  <si>
    <t>CANTIDAD</t>
  </si>
  <si>
    <t>FUENTE</t>
  </si>
  <si>
    <t>V/ UNITAR</t>
  </si>
  <si>
    <t>Vr. TOTAL</t>
  </si>
  <si>
    <t xml:space="preserve">TOTAL ACTIVIDAD </t>
  </si>
  <si>
    <t xml:space="preserve">TOTAL </t>
  </si>
  <si>
    <t xml:space="preserve"> VIGENCIA  DEL PROYECTO A ACTUALIZAR </t>
  </si>
  <si>
    <t xml:space="preserve"> FUENTES DE FINANCIACION</t>
  </si>
  <si>
    <t>Miles de Pesos</t>
  </si>
  <si>
    <t>Pesos</t>
  </si>
  <si>
    <t>VALOR TOTAL VIGENCIA</t>
  </si>
  <si>
    <t>SGP</t>
  </si>
  <si>
    <t>REGALIAS</t>
  </si>
  <si>
    <t>ICDE</t>
  </si>
  <si>
    <t>ICLD</t>
  </si>
  <si>
    <t>OTRA</t>
  </si>
  <si>
    <t>FOSYGA</t>
  </si>
  <si>
    <r>
      <t>Nota:</t>
    </r>
    <r>
      <rPr>
        <i/>
        <sz val="10"/>
        <rFont val="Arial"/>
        <family val="2"/>
      </rPr>
      <t xml:space="preserve"> Si requiere actualizar otra vigencia diligencie un nuevo formato / </t>
    </r>
    <r>
      <rPr>
        <b/>
        <i/>
        <sz val="10"/>
        <rFont val="Arial"/>
        <family val="2"/>
      </rPr>
      <t>Anexar:</t>
    </r>
    <r>
      <rPr>
        <i/>
        <sz val="10"/>
        <rFont val="Arial"/>
        <family val="2"/>
      </rPr>
      <t xml:space="preserve"> (Documentos técnicos que justifiquen la actualización)</t>
    </r>
  </si>
  <si>
    <t>FIRMA</t>
  </si>
  <si>
    <t>Nombre:</t>
  </si>
  <si>
    <t>Cargo:</t>
  </si>
  <si>
    <t xml:space="preserve">  SI         NO</t>
  </si>
  <si>
    <t>RECREACIÓN, ACTIVIDAD FISICA Y DEPORTE EN CIUDAD ACTIVA DEL MUNICIPIO DE VILLAVIENCIO, META</t>
  </si>
  <si>
    <t>2020-050001-0241</t>
  </si>
  <si>
    <t>2021-2023</t>
  </si>
  <si>
    <t>INSTITUTO MUNICIPAL DE DEPORTE Y RECREACIÒN DE VILLAVICENCIO
IMDER</t>
  </si>
  <si>
    <t>Promover la actividad física la recreación y el deporte con enfoque diferencial y de género en Villavicencio</t>
  </si>
  <si>
    <t xml:space="preserve">Numero </t>
  </si>
  <si>
    <t xml:space="preserve">  I.C.D.E</t>
  </si>
  <si>
    <t>S.G.P Deporte</t>
  </si>
  <si>
    <t>SGP Libre destinación</t>
  </si>
  <si>
    <t xml:space="preserve"> I.C.D.E</t>
  </si>
  <si>
    <t xml:space="preserve"> I.C.L.D</t>
  </si>
  <si>
    <t>LUIS FERNANDO VARGAS PEÑA</t>
  </si>
  <si>
    <t>Director</t>
  </si>
  <si>
    <t>Desarrollar el Programa de Recreación</t>
  </si>
  <si>
    <t>Fortalecer el Desarrollo del Deporte Comunitario</t>
  </si>
  <si>
    <t>Apoyar la Gestión y el desarrollo de eventos comunitarios</t>
  </si>
  <si>
    <t>Numero</t>
  </si>
  <si>
    <t>2020-50001-0231</t>
  </si>
  <si>
    <t>Desarrollar el Programa de Actividad Física y Aprovechamiento del tiempo libre</t>
  </si>
  <si>
    <t>Dotación de Implementación indumentaria  para actividad física la  Recreación y el deporte.</t>
  </si>
  <si>
    <t>Eventos deportivos y recreativos para promover la actividad física, la recreación y el deporte con enfoque diferencial y de genero en Villavicencio</t>
  </si>
  <si>
    <t xml:space="preserve">Eventos recreativos y deportivos con participación sectorial y comunitaria  bajo  el enfoque inclusivo, diferencial y de genero en el Municipio de Villavicencio 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</si>
  <si>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 xml:space="preserve"> Programación físico financiera del proyecto Actualización y/o Modificación de la programación de las fichas 1351-F-PSE-18,  1351-F-PSE-21, 1351-F-PSE-20)</t>
    </r>
  </si>
  <si>
    <t xml:space="preserve">c)  Cambio y/o adición de vigencias </t>
  </si>
  <si>
    <t>d)  Programación físico financiera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</si>
</sst>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\ #,##0;[Red]&quot;$&quot;\ \-#,##0"/>
    <numFmt numFmtId="165" formatCode="#,##0;[Red]#,##0"/>
    <numFmt numFmtId="166" formatCode="_(* #,##0_);_(* \(#,##0\);_(* &quot;-&quot;??_);_(@_)"/>
    <numFmt numFmtId="167" formatCode="&quot;$&quot;\ #,##0.00;[Red]&quot;$&quot;\ \-#,##0.00"/>
    <numFmt numFmtId="168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4" tint="-0.2499700039625167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7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7" xfId="0" applyFont="1" applyBorder="1" applyAlignment="1">
      <alignment horizontal="center" vertical="top" wrapText="1"/>
    </xf>
    <xf numFmtId="0" fontId="2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/>
    </xf>
    <xf numFmtId="166" fontId="1" fillId="0" borderId="0" xfId="21" applyNumberFormat="1" applyFont="1" applyBorder="1"/>
    <xf numFmtId="0" fontId="7" fillId="0" borderId="5" xfId="0" applyFont="1" applyBorder="1" applyAlignment="1">
      <alignment horizontal="center"/>
    </xf>
    <xf numFmtId="0" fontId="9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11" fillId="0" borderId="0" xfId="0" applyNumberFormat="1" applyFont="1"/>
    <xf numFmtId="164" fontId="10" fillId="0" borderId="0" xfId="0" applyNumberFormat="1" applyFont="1" applyAlignment="1">
      <alignment vertical="center"/>
    </xf>
    <xf numFmtId="0" fontId="2" fillId="0" borderId="5" xfId="0" applyFont="1" applyBorder="1"/>
    <xf numFmtId="0" fontId="2" fillId="0" borderId="12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" fillId="0" borderId="1" xfId="21" applyNumberFormat="1" applyFont="1" applyFill="1" applyBorder="1" applyAlignment="1">
      <alignment horizontal="right" vertical="center"/>
    </xf>
    <xf numFmtId="168" fontId="2" fillId="4" borderId="3" xfId="0" applyNumberFormat="1" applyFont="1" applyFill="1" applyBorder="1" applyAlignment="1">
      <alignment horizontal="right" vertical="center" wrapText="1"/>
    </xf>
    <xf numFmtId="168" fontId="1" fillId="4" borderId="3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Border="1" applyAlignment="1">
      <alignment vertical="center"/>
    </xf>
    <xf numFmtId="167" fontId="2" fillId="0" borderId="7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right"/>
    </xf>
    <xf numFmtId="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2" xfId="21" applyNumberFormat="1" applyFont="1" applyFill="1" applyBorder="1" applyAlignment="1">
      <alignment horizontal="right" vertical="center"/>
    </xf>
    <xf numFmtId="168" fontId="1" fillId="4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/>
    <xf numFmtId="4" fontId="1" fillId="4" borderId="1" xfId="21" applyNumberFormat="1" applyFont="1" applyFill="1" applyBorder="1" applyAlignment="1">
      <alignment horizontal="right" vertical="center"/>
    </xf>
    <xf numFmtId="4" fontId="1" fillId="4" borderId="3" xfId="21" applyNumberFormat="1" applyFont="1" applyFill="1" applyBorder="1" applyAlignment="1">
      <alignment horizontal="right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Border="1" applyAlignment="1">
      <alignment vertical="center"/>
    </xf>
    <xf numFmtId="4" fontId="1" fillId="4" borderId="20" xfId="21" applyNumberFormat="1" applyFont="1" applyFill="1" applyBorder="1" applyAlignment="1">
      <alignment horizontal="right" vertical="center"/>
    </xf>
    <xf numFmtId="4" fontId="1" fillId="4" borderId="21" xfId="21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4" borderId="25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" fillId="4" borderId="1" xfId="21" applyNumberFormat="1" applyFont="1" applyFill="1" applyBorder="1" applyAlignment="1">
      <alignment horizontal="center" vertical="center"/>
    </xf>
    <xf numFmtId="168" fontId="1" fillId="4" borderId="3" xfId="0" applyNumberFormat="1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" fontId="1" fillId="4" borderId="16" xfId="21" applyNumberFormat="1" applyFont="1" applyFill="1" applyBorder="1" applyAlignment="1">
      <alignment horizontal="center" vertical="center"/>
    </xf>
    <xf numFmtId="4" fontId="1" fillId="4" borderId="26" xfId="21" applyNumberFormat="1" applyFont="1" applyFill="1" applyBorder="1" applyAlignment="1">
      <alignment horizontal="center" vertical="center"/>
    </xf>
    <xf numFmtId="168" fontId="1" fillId="4" borderId="20" xfId="0" applyNumberFormat="1" applyFont="1" applyFill="1" applyBorder="1" applyAlignment="1">
      <alignment horizontal="right" vertical="center" wrapText="1"/>
    </xf>
    <xf numFmtId="168" fontId="1" fillId="4" borderId="21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2" fillId="3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left" wrapText="1"/>
    </xf>
    <xf numFmtId="0" fontId="13" fillId="4" borderId="29" xfId="0" applyFont="1" applyFill="1" applyBorder="1" applyAlignment="1">
      <alignment horizontal="left" wrapText="1"/>
    </xf>
    <xf numFmtId="0" fontId="13" fillId="4" borderId="30" xfId="0" applyFont="1" applyFill="1" applyBorder="1" applyAlignment="1">
      <alignment horizontal="left" wrapText="1"/>
    </xf>
    <xf numFmtId="0" fontId="2" fillId="0" borderId="4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4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43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4" borderId="22" xfId="0" applyFont="1" applyFill="1" applyBorder="1" applyAlignment="1">
      <alignment horizontal="justify" vertical="center" wrapText="1"/>
    </xf>
    <xf numFmtId="0" fontId="12" fillId="4" borderId="42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43" xfId="0" applyFont="1" applyFill="1" applyBorder="1" applyAlignment="1">
      <alignment horizontal="justify" vertical="center" wrapText="1"/>
    </xf>
    <xf numFmtId="0" fontId="12" fillId="4" borderId="24" xfId="0" applyFont="1" applyFill="1" applyBorder="1" applyAlignment="1">
      <alignment horizontal="justify" vertical="center" wrapText="1"/>
    </xf>
    <xf numFmtId="0" fontId="12" fillId="4" borderId="27" xfId="0" applyFont="1" applyFill="1" applyBorder="1" applyAlignment="1">
      <alignment horizontal="justify" vertical="center" wrapText="1"/>
    </xf>
    <xf numFmtId="166" fontId="1" fillId="0" borderId="34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8</xdr:row>
      <xdr:rowOff>9525</xdr:rowOff>
    </xdr:from>
    <xdr:to>
      <xdr:col>13</xdr:col>
      <xdr:colOff>638175</xdr:colOff>
      <xdr:row>8</xdr:row>
      <xdr:rowOff>219075</xdr:rowOff>
    </xdr:to>
    <xdr:sp macro="" textlink="">
      <xdr:nvSpPr>
        <xdr:cNvPr id="2" name="Rectangle 41"/>
        <xdr:cNvSpPr>
          <a:spLocks noChangeArrowheads="1"/>
        </xdr:cNvSpPr>
      </xdr:nvSpPr>
      <xdr:spPr bwMode="auto">
        <a:xfrm>
          <a:off x="12315825" y="2305050"/>
          <a:ext cx="2667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 sz="1400"/>
        </a:p>
      </xdr:txBody>
    </xdr:sp>
    <xdr:clientData/>
  </xdr:twoCellAnchor>
  <xdr:twoCellAnchor>
    <xdr:from>
      <xdr:col>13</xdr:col>
      <xdr:colOff>161925</xdr:colOff>
      <xdr:row>16</xdr:row>
      <xdr:rowOff>47625</xdr:rowOff>
    </xdr:from>
    <xdr:to>
      <xdr:col>13</xdr:col>
      <xdr:colOff>409575</xdr:colOff>
      <xdr:row>17</xdr:row>
      <xdr:rowOff>9525</xdr:rowOff>
    </xdr:to>
    <xdr:sp macro="" textlink="">
      <xdr:nvSpPr>
        <xdr:cNvPr id="3" name="Rectangle 54"/>
        <xdr:cNvSpPr>
          <a:spLocks noChangeArrowheads="1"/>
        </xdr:cNvSpPr>
      </xdr:nvSpPr>
      <xdr:spPr bwMode="auto">
        <a:xfrm>
          <a:off x="12106275" y="4400550"/>
          <a:ext cx="2476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276225</xdr:colOff>
      <xdr:row>22</xdr:row>
      <xdr:rowOff>57150</xdr:rowOff>
    </xdr:from>
    <xdr:to>
      <xdr:col>13</xdr:col>
      <xdr:colOff>476250</xdr:colOff>
      <xdr:row>22</xdr:row>
      <xdr:rowOff>161925</xdr:rowOff>
    </xdr:to>
    <xdr:sp macro="" textlink="">
      <xdr:nvSpPr>
        <xdr:cNvPr id="4" name="Rectangle 54"/>
        <xdr:cNvSpPr>
          <a:spLocks noChangeArrowheads="1"/>
        </xdr:cNvSpPr>
      </xdr:nvSpPr>
      <xdr:spPr bwMode="auto">
        <a:xfrm>
          <a:off x="12220575" y="5667375"/>
          <a:ext cx="2000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828675</xdr:colOff>
      <xdr:row>22</xdr:row>
      <xdr:rowOff>47625</xdr:rowOff>
    </xdr:from>
    <xdr:to>
      <xdr:col>13</xdr:col>
      <xdr:colOff>1028700</xdr:colOff>
      <xdr:row>22</xdr:row>
      <xdr:rowOff>161925</xdr:rowOff>
    </xdr:to>
    <xdr:sp macro="" textlink="">
      <xdr:nvSpPr>
        <xdr:cNvPr id="5" name="Rectangle 54"/>
        <xdr:cNvSpPr>
          <a:spLocks noChangeArrowheads="1"/>
        </xdr:cNvSpPr>
      </xdr:nvSpPr>
      <xdr:spPr bwMode="auto">
        <a:xfrm>
          <a:off x="12773025" y="5657850"/>
          <a:ext cx="2000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161925</xdr:colOff>
      <xdr:row>17</xdr:row>
      <xdr:rowOff>47625</xdr:rowOff>
    </xdr:from>
    <xdr:to>
      <xdr:col>13</xdr:col>
      <xdr:colOff>400050</xdr:colOff>
      <xdr:row>17</xdr:row>
      <xdr:rowOff>190500</xdr:rowOff>
    </xdr:to>
    <xdr:sp macro="" textlink="">
      <xdr:nvSpPr>
        <xdr:cNvPr id="6" name="Rectangle 54"/>
        <xdr:cNvSpPr>
          <a:spLocks noChangeArrowheads="1"/>
        </xdr:cNvSpPr>
      </xdr:nvSpPr>
      <xdr:spPr bwMode="auto">
        <a:xfrm>
          <a:off x="12106275" y="459105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18</xdr:row>
      <xdr:rowOff>28575</xdr:rowOff>
    </xdr:from>
    <xdr:to>
      <xdr:col>13</xdr:col>
      <xdr:colOff>400050</xdr:colOff>
      <xdr:row>18</xdr:row>
      <xdr:rowOff>190500</xdr:rowOff>
    </xdr:to>
    <xdr:sp macro="" textlink="">
      <xdr:nvSpPr>
        <xdr:cNvPr id="7" name="Rectangle 54"/>
        <xdr:cNvSpPr>
          <a:spLocks noChangeArrowheads="1"/>
        </xdr:cNvSpPr>
      </xdr:nvSpPr>
      <xdr:spPr bwMode="auto">
        <a:xfrm>
          <a:off x="12106275" y="47625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161925</xdr:colOff>
      <xdr:row>19</xdr:row>
      <xdr:rowOff>28575</xdr:rowOff>
    </xdr:from>
    <xdr:to>
      <xdr:col>13</xdr:col>
      <xdr:colOff>400050</xdr:colOff>
      <xdr:row>19</xdr:row>
      <xdr:rowOff>190500</xdr:rowOff>
    </xdr:to>
    <xdr:sp macro="" textlink="">
      <xdr:nvSpPr>
        <xdr:cNvPr id="8" name="Rectangle 54"/>
        <xdr:cNvSpPr>
          <a:spLocks noChangeArrowheads="1"/>
        </xdr:cNvSpPr>
      </xdr:nvSpPr>
      <xdr:spPr bwMode="auto">
        <a:xfrm>
          <a:off x="12106275" y="49530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20</xdr:row>
      <xdr:rowOff>28575</xdr:rowOff>
    </xdr:from>
    <xdr:to>
      <xdr:col>13</xdr:col>
      <xdr:colOff>400050</xdr:colOff>
      <xdr:row>20</xdr:row>
      <xdr:rowOff>190500</xdr:rowOff>
    </xdr:to>
    <xdr:sp macro="" textlink="">
      <xdr:nvSpPr>
        <xdr:cNvPr id="9" name="Rectangle 54"/>
        <xdr:cNvSpPr>
          <a:spLocks noChangeArrowheads="1"/>
        </xdr:cNvSpPr>
      </xdr:nvSpPr>
      <xdr:spPr bwMode="auto">
        <a:xfrm>
          <a:off x="12106275" y="51435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21</xdr:row>
      <xdr:rowOff>38100</xdr:rowOff>
    </xdr:from>
    <xdr:to>
      <xdr:col>13</xdr:col>
      <xdr:colOff>400050</xdr:colOff>
      <xdr:row>21</xdr:row>
      <xdr:rowOff>200025</xdr:rowOff>
    </xdr:to>
    <xdr:sp macro="" textlink="">
      <xdr:nvSpPr>
        <xdr:cNvPr id="10" name="Rectangle 54"/>
        <xdr:cNvSpPr>
          <a:spLocks noChangeArrowheads="1"/>
        </xdr:cNvSpPr>
      </xdr:nvSpPr>
      <xdr:spPr bwMode="auto">
        <a:xfrm>
          <a:off x="12106275" y="53435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381000</xdr:colOff>
      <xdr:row>6</xdr:row>
      <xdr:rowOff>57150</xdr:rowOff>
    </xdr:from>
    <xdr:to>
      <xdr:col>13</xdr:col>
      <xdr:colOff>647700</xdr:colOff>
      <xdr:row>6</xdr:row>
      <xdr:rowOff>304800</xdr:rowOff>
    </xdr:to>
    <xdr:sp macro="" textlink="">
      <xdr:nvSpPr>
        <xdr:cNvPr id="11" name="Rectangle 41"/>
        <xdr:cNvSpPr>
          <a:spLocks noChangeArrowheads="1"/>
        </xdr:cNvSpPr>
      </xdr:nvSpPr>
      <xdr:spPr bwMode="auto">
        <a:xfrm>
          <a:off x="12325350" y="17049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371475</xdr:colOff>
      <xdr:row>7</xdr:row>
      <xdr:rowOff>38100</xdr:rowOff>
    </xdr:from>
    <xdr:to>
      <xdr:col>13</xdr:col>
      <xdr:colOff>638175</xdr:colOff>
      <xdr:row>7</xdr:row>
      <xdr:rowOff>285750</xdr:rowOff>
    </xdr:to>
    <xdr:sp macro="" textlink="">
      <xdr:nvSpPr>
        <xdr:cNvPr id="12" name="Rectangle 41"/>
        <xdr:cNvSpPr>
          <a:spLocks noChangeArrowheads="1"/>
        </xdr:cNvSpPr>
      </xdr:nvSpPr>
      <xdr:spPr bwMode="auto">
        <a:xfrm>
          <a:off x="12315825" y="20097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16</xdr:row>
      <xdr:rowOff>47625</xdr:rowOff>
    </xdr:from>
    <xdr:to>
      <xdr:col>13</xdr:col>
      <xdr:colOff>933450</xdr:colOff>
      <xdr:row>16</xdr:row>
      <xdr:rowOff>190500</xdr:rowOff>
    </xdr:to>
    <xdr:sp macro="" textlink="">
      <xdr:nvSpPr>
        <xdr:cNvPr id="13" name="Rectangle 54"/>
        <xdr:cNvSpPr>
          <a:spLocks noChangeArrowheads="1"/>
        </xdr:cNvSpPr>
      </xdr:nvSpPr>
      <xdr:spPr bwMode="auto">
        <a:xfrm>
          <a:off x="12639675" y="440055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17</xdr:row>
      <xdr:rowOff>28575</xdr:rowOff>
    </xdr:from>
    <xdr:to>
      <xdr:col>13</xdr:col>
      <xdr:colOff>933450</xdr:colOff>
      <xdr:row>17</xdr:row>
      <xdr:rowOff>190500</xdr:rowOff>
    </xdr:to>
    <xdr:sp macro="" textlink="">
      <xdr:nvSpPr>
        <xdr:cNvPr id="14" name="Rectangle 54"/>
        <xdr:cNvSpPr>
          <a:spLocks noChangeArrowheads="1"/>
        </xdr:cNvSpPr>
      </xdr:nvSpPr>
      <xdr:spPr bwMode="auto">
        <a:xfrm>
          <a:off x="12639675" y="45720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13</xdr:col>
      <xdr:colOff>933450</xdr:colOff>
      <xdr:row>18</xdr:row>
      <xdr:rowOff>190500</xdr:rowOff>
    </xdr:to>
    <xdr:sp macro="" textlink="">
      <xdr:nvSpPr>
        <xdr:cNvPr id="15" name="Rectangle 54"/>
        <xdr:cNvSpPr>
          <a:spLocks noChangeArrowheads="1"/>
        </xdr:cNvSpPr>
      </xdr:nvSpPr>
      <xdr:spPr bwMode="auto">
        <a:xfrm>
          <a:off x="12639675" y="47625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19</xdr:row>
      <xdr:rowOff>28575</xdr:rowOff>
    </xdr:from>
    <xdr:to>
      <xdr:col>13</xdr:col>
      <xdr:colOff>933450</xdr:colOff>
      <xdr:row>19</xdr:row>
      <xdr:rowOff>190500</xdr:rowOff>
    </xdr:to>
    <xdr:sp macro="" textlink="">
      <xdr:nvSpPr>
        <xdr:cNvPr id="16" name="Rectangle 54"/>
        <xdr:cNvSpPr>
          <a:spLocks noChangeArrowheads="1"/>
        </xdr:cNvSpPr>
      </xdr:nvSpPr>
      <xdr:spPr bwMode="auto">
        <a:xfrm>
          <a:off x="12639675" y="495300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695325</xdr:colOff>
      <xdr:row>20</xdr:row>
      <xdr:rowOff>19050</xdr:rowOff>
    </xdr:from>
    <xdr:to>
      <xdr:col>13</xdr:col>
      <xdr:colOff>933450</xdr:colOff>
      <xdr:row>20</xdr:row>
      <xdr:rowOff>190500</xdr:rowOff>
    </xdr:to>
    <xdr:sp macro="" textlink="">
      <xdr:nvSpPr>
        <xdr:cNvPr id="17" name="Rectangle 54"/>
        <xdr:cNvSpPr>
          <a:spLocks noChangeArrowheads="1"/>
        </xdr:cNvSpPr>
      </xdr:nvSpPr>
      <xdr:spPr bwMode="auto">
        <a:xfrm>
          <a:off x="12639675" y="51339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21</xdr:row>
      <xdr:rowOff>38100</xdr:rowOff>
    </xdr:from>
    <xdr:to>
      <xdr:col>13</xdr:col>
      <xdr:colOff>933450</xdr:colOff>
      <xdr:row>21</xdr:row>
      <xdr:rowOff>200025</xdr:rowOff>
    </xdr:to>
    <xdr:sp macro="" textlink="">
      <xdr:nvSpPr>
        <xdr:cNvPr id="18" name="Rectangle 54"/>
        <xdr:cNvSpPr>
          <a:spLocks noChangeArrowheads="1"/>
        </xdr:cNvSpPr>
      </xdr:nvSpPr>
      <xdr:spPr bwMode="auto">
        <a:xfrm>
          <a:off x="12639675" y="53435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13</xdr:col>
      <xdr:colOff>638175</xdr:colOff>
      <xdr:row>10</xdr:row>
      <xdr:rowOff>0</xdr:rowOff>
    </xdr:to>
    <xdr:sp macro="" textlink="">
      <xdr:nvSpPr>
        <xdr:cNvPr id="19" name="Rectangle 41"/>
        <xdr:cNvSpPr>
          <a:spLocks noChangeArrowheads="1"/>
        </xdr:cNvSpPr>
      </xdr:nvSpPr>
      <xdr:spPr bwMode="auto">
        <a:xfrm>
          <a:off x="12315825" y="2514600"/>
          <a:ext cx="2667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10</xdr:row>
      <xdr:rowOff>0</xdr:rowOff>
    </xdr:from>
    <xdr:to>
      <xdr:col>13</xdr:col>
      <xdr:colOff>638175</xdr:colOff>
      <xdr:row>11</xdr:row>
      <xdr:rowOff>0</xdr:rowOff>
    </xdr:to>
    <xdr:sp macro="" textlink="">
      <xdr:nvSpPr>
        <xdr:cNvPr id="20" name="Rectangle 41"/>
        <xdr:cNvSpPr>
          <a:spLocks noChangeArrowheads="1"/>
        </xdr:cNvSpPr>
      </xdr:nvSpPr>
      <xdr:spPr bwMode="auto">
        <a:xfrm>
          <a:off x="12315825" y="2819400"/>
          <a:ext cx="2667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 sz="1200"/>
        </a:p>
        <a:p>
          <a:endParaRPr lang="es-CO" sz="1200"/>
        </a:p>
        <a:p>
          <a:endParaRPr lang="es-CO"/>
        </a:p>
      </xdr:txBody>
    </xdr:sp>
    <xdr:clientData/>
  </xdr:twoCellAnchor>
  <xdr:twoCellAnchor>
    <xdr:from>
      <xdr:col>13</xdr:col>
      <xdr:colOff>371475</xdr:colOff>
      <xdr:row>11</xdr:row>
      <xdr:rowOff>0</xdr:rowOff>
    </xdr:from>
    <xdr:to>
      <xdr:col>13</xdr:col>
      <xdr:colOff>638175</xdr:colOff>
      <xdr:row>12</xdr:row>
      <xdr:rowOff>0</xdr:rowOff>
    </xdr:to>
    <xdr:sp macro="" textlink="">
      <xdr:nvSpPr>
        <xdr:cNvPr id="21" name="Rectangle 41"/>
        <xdr:cNvSpPr>
          <a:spLocks noChangeArrowheads="1"/>
        </xdr:cNvSpPr>
      </xdr:nvSpPr>
      <xdr:spPr bwMode="auto">
        <a:xfrm>
          <a:off x="12315825" y="3009900"/>
          <a:ext cx="2667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371475</xdr:colOff>
      <xdr:row>12</xdr:row>
      <xdr:rowOff>0</xdr:rowOff>
    </xdr:from>
    <xdr:to>
      <xdr:col>13</xdr:col>
      <xdr:colOff>638175</xdr:colOff>
      <xdr:row>13</xdr:row>
      <xdr:rowOff>0</xdr:rowOff>
    </xdr:to>
    <xdr:sp macro="" textlink="">
      <xdr:nvSpPr>
        <xdr:cNvPr id="22" name="Rectangle 41"/>
        <xdr:cNvSpPr>
          <a:spLocks noChangeArrowheads="1"/>
        </xdr:cNvSpPr>
      </xdr:nvSpPr>
      <xdr:spPr bwMode="auto">
        <a:xfrm>
          <a:off x="12315825" y="3200400"/>
          <a:ext cx="2667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371475</xdr:colOff>
      <xdr:row>13</xdr:row>
      <xdr:rowOff>38100</xdr:rowOff>
    </xdr:from>
    <xdr:to>
      <xdr:col>13</xdr:col>
      <xdr:colOff>638175</xdr:colOff>
      <xdr:row>13</xdr:row>
      <xdr:rowOff>285750</xdr:rowOff>
    </xdr:to>
    <xdr:sp macro="" textlink="">
      <xdr:nvSpPr>
        <xdr:cNvPr id="23" name="Rectangle 41"/>
        <xdr:cNvSpPr>
          <a:spLocks noChangeArrowheads="1"/>
        </xdr:cNvSpPr>
      </xdr:nvSpPr>
      <xdr:spPr bwMode="auto">
        <a:xfrm>
          <a:off x="12315825" y="342900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542925</xdr:colOff>
      <xdr:row>41</xdr:row>
      <xdr:rowOff>66675</xdr:rowOff>
    </xdr:from>
    <xdr:to>
      <xdr:col>12</xdr:col>
      <xdr:colOff>676275</xdr:colOff>
      <xdr:row>41</xdr:row>
      <xdr:rowOff>190500</xdr:rowOff>
    </xdr:to>
    <xdr:sp macro="" textlink="">
      <xdr:nvSpPr>
        <xdr:cNvPr id="24" name="Rectangle 54"/>
        <xdr:cNvSpPr>
          <a:spLocks noChangeArrowheads="1"/>
        </xdr:cNvSpPr>
      </xdr:nvSpPr>
      <xdr:spPr bwMode="auto">
        <a:xfrm>
          <a:off x="11420475" y="125063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11</xdr:col>
      <xdr:colOff>323850</xdr:colOff>
      <xdr:row>41</xdr:row>
      <xdr:rowOff>66675</xdr:rowOff>
    </xdr:from>
    <xdr:to>
      <xdr:col>11</xdr:col>
      <xdr:colOff>457200</xdr:colOff>
      <xdr:row>41</xdr:row>
      <xdr:rowOff>190500</xdr:rowOff>
    </xdr:to>
    <xdr:sp macro="" textlink="">
      <xdr:nvSpPr>
        <xdr:cNvPr id="25" name="Rectangle 54"/>
        <xdr:cNvSpPr>
          <a:spLocks noChangeArrowheads="1"/>
        </xdr:cNvSpPr>
      </xdr:nvSpPr>
      <xdr:spPr bwMode="auto">
        <a:xfrm>
          <a:off x="10172700" y="125063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view="pageBreakPreview" zoomScale="90" zoomScaleSheetLayoutView="90" workbookViewId="0" topLeftCell="A1">
      <selection activeCell="G31" sqref="G31"/>
    </sheetView>
  </sheetViews>
  <sheetFormatPr defaultColWidth="11.421875" defaultRowHeight="15"/>
  <cols>
    <col min="2" max="2" width="5.57421875" style="0" customWidth="1"/>
    <col min="3" max="3" width="12.140625" style="0" customWidth="1"/>
    <col min="4" max="4" width="13.421875" style="0" customWidth="1"/>
    <col min="5" max="5" width="14.8515625" style="0" customWidth="1"/>
    <col min="6" max="6" width="16.7109375" style="0" customWidth="1"/>
    <col min="7" max="7" width="16.00390625" style="0" customWidth="1"/>
    <col min="8" max="8" width="11.421875" style="0" customWidth="1"/>
    <col min="9" max="9" width="14.28125" style="0" customWidth="1"/>
    <col min="10" max="10" width="17.140625" style="0" customWidth="1"/>
    <col min="11" max="11" width="14.7109375" style="0" customWidth="1"/>
    <col min="12" max="12" width="15.421875" style="0" customWidth="1"/>
    <col min="13" max="13" width="16.00390625" style="0" customWidth="1"/>
    <col min="14" max="14" width="22.00390625" style="0" customWidth="1"/>
    <col min="15" max="15" width="16.7109375" style="0" bestFit="1" customWidth="1"/>
  </cols>
  <sheetData>
    <row r="1" spans="1:14" ht="15" customHeight="1">
      <c r="A1" s="1" t="s">
        <v>0</v>
      </c>
      <c r="B1" s="1"/>
      <c r="C1" s="106" t="s">
        <v>51</v>
      </c>
      <c r="D1" s="107"/>
      <c r="E1" s="108"/>
      <c r="F1" s="2" t="s">
        <v>1</v>
      </c>
      <c r="G1" s="116" t="s">
        <v>67</v>
      </c>
      <c r="H1" s="117"/>
      <c r="I1" s="117"/>
      <c r="J1" s="118"/>
      <c r="K1" s="109" t="s">
        <v>2</v>
      </c>
      <c r="L1" s="110"/>
      <c r="M1" s="111"/>
      <c r="N1" s="3" t="s">
        <v>52</v>
      </c>
    </row>
    <row r="2" spans="1:14" ht="15">
      <c r="A2" s="112" t="s">
        <v>3</v>
      </c>
      <c r="B2" s="112"/>
      <c r="C2" s="112"/>
      <c r="D2" s="112"/>
      <c r="E2" s="113" t="s">
        <v>50</v>
      </c>
      <c r="F2" s="114"/>
      <c r="G2" s="114"/>
      <c r="H2" s="114"/>
      <c r="I2" s="114"/>
      <c r="J2" s="114"/>
      <c r="K2" s="114"/>
      <c r="L2" s="114"/>
      <c r="M2" s="114"/>
      <c r="N2" s="115"/>
    </row>
    <row r="3" spans="1:14" ht="34.5" customHeight="1">
      <c r="A3" s="97" t="s">
        <v>4</v>
      </c>
      <c r="B3" s="98"/>
      <c r="C3" s="98"/>
      <c r="D3" s="98"/>
      <c r="E3" s="99"/>
      <c r="F3" s="100" t="s">
        <v>53</v>
      </c>
      <c r="G3" s="101"/>
      <c r="H3" s="101"/>
      <c r="I3" s="101"/>
      <c r="J3" s="101"/>
      <c r="K3" s="101"/>
      <c r="L3" s="101"/>
      <c r="M3" s="101"/>
      <c r="N3" s="102"/>
    </row>
    <row r="4" spans="1:14" ht="1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</row>
    <row r="5" spans="1:14" ht="13.5" customHeight="1" thickBot="1">
      <c r="A5" s="6"/>
      <c r="B5" s="6"/>
      <c r="C5" s="6"/>
      <c r="D5" s="6"/>
      <c r="E5" s="103" t="s">
        <v>5</v>
      </c>
      <c r="F5" s="103"/>
      <c r="G5" s="103"/>
      <c r="H5" s="103"/>
      <c r="I5" s="104">
        <v>2021</v>
      </c>
      <c r="J5" s="105"/>
      <c r="K5" s="7"/>
      <c r="L5" s="7"/>
      <c r="M5" s="7"/>
      <c r="N5" s="7"/>
    </row>
    <row r="6" spans="1:14" ht="36.75" customHeight="1" thickBot="1">
      <c r="A6" s="92" t="s">
        <v>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" t="s">
        <v>7</v>
      </c>
    </row>
    <row r="7" spans="1:14" ht="25.5" customHeight="1">
      <c r="A7" s="83" t="s">
        <v>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12"/>
    </row>
    <row r="8" spans="1:14" ht="25.5" customHeight="1">
      <c r="A8" s="86" t="s">
        <v>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13"/>
    </row>
    <row r="9" spans="1:14" ht="17.25" customHeight="1">
      <c r="A9" s="86" t="s">
        <v>10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13"/>
    </row>
    <row r="10" spans="1:14" ht="24" customHeight="1">
      <c r="A10" s="86" t="s">
        <v>72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11"/>
    </row>
    <row r="11" spans="1:14" ht="15">
      <c r="A11" s="86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11"/>
    </row>
    <row r="12" spans="1:14" ht="15">
      <c r="A12" s="86" t="s">
        <v>12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11"/>
    </row>
    <row r="13" spans="1:14" ht="15">
      <c r="A13" s="86" t="s">
        <v>13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11"/>
    </row>
    <row r="14" spans="1:14" ht="24" customHeight="1" thickBot="1">
      <c r="A14" s="86" t="s">
        <v>14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11"/>
    </row>
    <row r="15" spans="1:14" ht="36.75" customHeight="1" thickBot="1">
      <c r="A15" s="92" t="s">
        <v>15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7" t="s">
        <v>7</v>
      </c>
    </row>
    <row r="16" spans="1:14" ht="15">
      <c r="A16" s="93" t="s">
        <v>16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8" t="s">
        <v>49</v>
      </c>
    </row>
    <row r="17" spans="1:14" ht="15">
      <c r="A17" s="95" t="s">
        <v>17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9"/>
    </row>
    <row r="18" spans="1:14" ht="15">
      <c r="A18" s="95" t="s">
        <v>18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20"/>
    </row>
    <row r="19" spans="1:14" ht="15">
      <c r="A19" s="95" t="s">
        <v>73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19"/>
    </row>
    <row r="20" spans="1:14" ht="15">
      <c r="A20" s="95" t="s">
        <v>74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9"/>
    </row>
    <row r="21" spans="1:14" ht="15">
      <c r="A21" s="95" t="s">
        <v>19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9"/>
    </row>
    <row r="22" spans="1:14" ht="24" customHeight="1" thickBot="1">
      <c r="A22" s="95" t="s">
        <v>20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9"/>
    </row>
    <row r="23" spans="1:14" ht="15.75" thickBot="1">
      <c r="A23" s="119" t="s">
        <v>21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21" t="s">
        <v>22</v>
      </c>
    </row>
    <row r="24" spans="1:14" ht="15.75" thickBot="1">
      <c r="A24" s="121" t="s">
        <v>23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15">
      <c r="A25" s="124" t="s">
        <v>24</v>
      </c>
      <c r="B25" s="125"/>
      <c r="C25" s="125"/>
      <c r="D25" s="125"/>
      <c r="E25" s="125"/>
      <c r="F25" s="125"/>
      <c r="G25" s="126"/>
      <c r="H25" s="124" t="s">
        <v>25</v>
      </c>
      <c r="I25" s="125"/>
      <c r="J25" s="125"/>
      <c r="K25" s="125"/>
      <c r="L25" s="125"/>
      <c r="M25" s="125"/>
      <c r="N25" s="127"/>
    </row>
    <row r="26" spans="1:14" ht="38.25" customHeight="1">
      <c r="A26" s="128" t="s">
        <v>26</v>
      </c>
      <c r="B26" s="129"/>
      <c r="C26" s="41" t="s">
        <v>27</v>
      </c>
      <c r="D26" s="41" t="s">
        <v>28</v>
      </c>
      <c r="E26" s="41" t="s">
        <v>29</v>
      </c>
      <c r="F26" s="41" t="s">
        <v>30</v>
      </c>
      <c r="G26" s="54" t="s">
        <v>31</v>
      </c>
      <c r="H26" s="128" t="s">
        <v>26</v>
      </c>
      <c r="I26" s="129"/>
      <c r="J26" s="41" t="s">
        <v>27</v>
      </c>
      <c r="K26" s="41" t="s">
        <v>28</v>
      </c>
      <c r="L26" s="41" t="s">
        <v>29</v>
      </c>
      <c r="M26" s="41" t="s">
        <v>30</v>
      </c>
      <c r="N26" s="42" t="s">
        <v>31</v>
      </c>
    </row>
    <row r="27" spans="1:14" ht="51" customHeight="1">
      <c r="A27" s="147" t="s">
        <v>68</v>
      </c>
      <c r="B27" s="148"/>
      <c r="C27" s="43" t="s">
        <v>66</v>
      </c>
      <c r="D27" s="43">
        <v>45</v>
      </c>
      <c r="E27" s="44" t="s">
        <v>57</v>
      </c>
      <c r="F27" s="45">
        <f>G27/D27</f>
        <v>20655555.555555556</v>
      </c>
      <c r="G27" s="55">
        <v>929500000</v>
      </c>
      <c r="H27" s="69" t="s">
        <v>54</v>
      </c>
      <c r="I27" s="70"/>
      <c r="J27" s="75" t="s">
        <v>55</v>
      </c>
      <c r="K27" s="75">
        <v>25</v>
      </c>
      <c r="L27" s="77" t="s">
        <v>56</v>
      </c>
      <c r="M27" s="79">
        <f>N27/K27</f>
        <v>18960000</v>
      </c>
      <c r="N27" s="63">
        <v>474000000</v>
      </c>
    </row>
    <row r="28" spans="1:14" ht="36.75" customHeight="1">
      <c r="A28" s="149"/>
      <c r="B28" s="150"/>
      <c r="C28" s="43" t="s">
        <v>66</v>
      </c>
      <c r="D28" s="43">
        <v>3</v>
      </c>
      <c r="E28" s="44" t="s">
        <v>56</v>
      </c>
      <c r="F28" s="45">
        <f>G28/D28</f>
        <v>66666666.666666664</v>
      </c>
      <c r="G28" s="55">
        <v>200000000</v>
      </c>
      <c r="H28" s="69"/>
      <c r="I28" s="70"/>
      <c r="J28" s="76"/>
      <c r="K28" s="76"/>
      <c r="L28" s="78"/>
      <c r="M28" s="80"/>
      <c r="N28" s="64"/>
    </row>
    <row r="29" spans="1:14" ht="15.75" customHeight="1">
      <c r="A29" s="89" t="s">
        <v>32</v>
      </c>
      <c r="B29" s="90"/>
      <c r="C29" s="90"/>
      <c r="D29" s="90"/>
      <c r="E29" s="90"/>
      <c r="F29" s="91"/>
      <c r="G29" s="56">
        <f>+G27+G28</f>
        <v>1129500000</v>
      </c>
      <c r="H29" s="130" t="s">
        <v>32</v>
      </c>
      <c r="I29" s="131"/>
      <c r="J29" s="131"/>
      <c r="K29" s="131"/>
      <c r="L29" s="131"/>
      <c r="M29" s="132"/>
      <c r="N29" s="46">
        <f>+N27</f>
        <v>474000000</v>
      </c>
    </row>
    <row r="30" spans="1:14" ht="50.25" customHeight="1">
      <c r="A30" s="147" t="s">
        <v>63</v>
      </c>
      <c r="B30" s="151"/>
      <c r="C30" s="43" t="s">
        <v>66</v>
      </c>
      <c r="D30" s="43">
        <v>18</v>
      </c>
      <c r="E30" s="44" t="s">
        <v>57</v>
      </c>
      <c r="F30" s="45">
        <f>G30/D30</f>
        <v>18550000</v>
      </c>
      <c r="G30" s="57">
        <v>333900000</v>
      </c>
      <c r="H30" s="69" t="s">
        <v>69</v>
      </c>
      <c r="I30" s="70"/>
      <c r="J30" s="75" t="s">
        <v>55</v>
      </c>
      <c r="K30" s="75">
        <v>1</v>
      </c>
      <c r="L30" s="77" t="s">
        <v>56</v>
      </c>
      <c r="M30" s="79">
        <v>130708322</v>
      </c>
      <c r="N30" s="81">
        <f>M30*K30</f>
        <v>130708322</v>
      </c>
    </row>
    <row r="31" spans="1:14" ht="42.75" customHeight="1">
      <c r="A31" s="149"/>
      <c r="B31" s="152"/>
      <c r="C31" s="43" t="s">
        <v>66</v>
      </c>
      <c r="D31" s="43">
        <v>5</v>
      </c>
      <c r="E31" s="44" t="s">
        <v>56</v>
      </c>
      <c r="F31" s="45">
        <f>G31/D31</f>
        <v>44020000</v>
      </c>
      <c r="G31" s="57">
        <v>220100000</v>
      </c>
      <c r="H31" s="69"/>
      <c r="I31" s="70"/>
      <c r="J31" s="76"/>
      <c r="K31" s="76"/>
      <c r="L31" s="78"/>
      <c r="M31" s="80"/>
      <c r="N31" s="82"/>
    </row>
    <row r="32" spans="1:14" ht="15.75" customHeight="1">
      <c r="A32" s="89" t="s">
        <v>32</v>
      </c>
      <c r="B32" s="90"/>
      <c r="C32" s="90"/>
      <c r="D32" s="90"/>
      <c r="E32" s="90"/>
      <c r="F32" s="91"/>
      <c r="G32" s="61">
        <f>+G30+G31</f>
        <v>554000000</v>
      </c>
      <c r="H32" s="130" t="s">
        <v>32</v>
      </c>
      <c r="I32" s="131"/>
      <c r="J32" s="131"/>
      <c r="K32" s="131"/>
      <c r="L32" s="131"/>
      <c r="M32" s="132"/>
      <c r="N32" s="46">
        <f>+N30</f>
        <v>130708322</v>
      </c>
    </row>
    <row r="33" spans="1:14" ht="36.75" customHeight="1">
      <c r="A33" s="65" t="s">
        <v>64</v>
      </c>
      <c r="B33" s="66"/>
      <c r="C33" s="43" t="s">
        <v>66</v>
      </c>
      <c r="D33" s="43">
        <v>5</v>
      </c>
      <c r="E33" s="44" t="s">
        <v>57</v>
      </c>
      <c r="F33" s="45">
        <f>G33/D33</f>
        <v>18320000</v>
      </c>
      <c r="G33" s="57">
        <v>91600000</v>
      </c>
      <c r="H33" s="69" t="s">
        <v>70</v>
      </c>
      <c r="I33" s="70"/>
      <c r="J33" s="71" t="s">
        <v>55</v>
      </c>
      <c r="K33" s="71">
        <v>13</v>
      </c>
      <c r="L33" s="72" t="s">
        <v>57</v>
      </c>
      <c r="M33" s="73">
        <f>N33/K33</f>
        <v>20354711.384615384</v>
      </c>
      <c r="N33" s="74">
        <v>264611248</v>
      </c>
    </row>
    <row r="34" spans="1:14" ht="42" customHeight="1">
      <c r="A34" s="67"/>
      <c r="B34" s="68"/>
      <c r="C34" s="43" t="s">
        <v>66</v>
      </c>
      <c r="D34" s="43">
        <v>5</v>
      </c>
      <c r="E34" s="44" t="s">
        <v>56</v>
      </c>
      <c r="F34" s="45">
        <f>G34/D34</f>
        <v>84640000</v>
      </c>
      <c r="G34" s="56">
        <v>423200000</v>
      </c>
      <c r="H34" s="69"/>
      <c r="I34" s="70"/>
      <c r="J34" s="71"/>
      <c r="K34" s="71"/>
      <c r="L34" s="72"/>
      <c r="M34" s="73"/>
      <c r="N34" s="74"/>
    </row>
    <row r="35" spans="1:14" ht="15.75" customHeight="1">
      <c r="A35" s="89" t="s">
        <v>32</v>
      </c>
      <c r="B35" s="90"/>
      <c r="C35" s="90"/>
      <c r="D35" s="90"/>
      <c r="E35" s="90"/>
      <c r="F35" s="91"/>
      <c r="G35" s="61">
        <f>G33+G34</f>
        <v>514800000</v>
      </c>
      <c r="H35" s="130" t="s">
        <v>32</v>
      </c>
      <c r="I35" s="131"/>
      <c r="J35" s="131"/>
      <c r="K35" s="131"/>
      <c r="L35" s="131"/>
      <c r="M35" s="132"/>
      <c r="N35" s="46">
        <f>+N33</f>
        <v>264611248</v>
      </c>
    </row>
    <row r="36" spans="1:14" ht="33" customHeight="1">
      <c r="A36" s="65" t="s">
        <v>65</v>
      </c>
      <c r="B36" s="136"/>
      <c r="C36" s="75" t="s">
        <v>66</v>
      </c>
      <c r="D36" s="75">
        <v>1</v>
      </c>
      <c r="E36" s="50" t="s">
        <v>57</v>
      </c>
      <c r="F36" s="45">
        <v>0</v>
      </c>
      <c r="G36" s="55">
        <v>0</v>
      </c>
      <c r="H36" s="140" t="s">
        <v>71</v>
      </c>
      <c r="I36" s="141"/>
      <c r="J36" s="75" t="s">
        <v>55</v>
      </c>
      <c r="K36" s="75">
        <v>13</v>
      </c>
      <c r="L36" s="53" t="s">
        <v>58</v>
      </c>
      <c r="M36" s="59">
        <f>N36/K36</f>
        <v>19752032.345384616</v>
      </c>
      <c r="N36" s="47">
        <v>256776420.49</v>
      </c>
    </row>
    <row r="37" spans="1:15" ht="33" customHeight="1">
      <c r="A37" s="137"/>
      <c r="B37" s="138"/>
      <c r="C37" s="135"/>
      <c r="D37" s="135"/>
      <c r="E37" s="50" t="s">
        <v>56</v>
      </c>
      <c r="F37" s="45">
        <v>57200000</v>
      </c>
      <c r="G37" s="55">
        <v>57200000</v>
      </c>
      <c r="H37" s="142"/>
      <c r="I37" s="143"/>
      <c r="J37" s="135"/>
      <c r="K37" s="135"/>
      <c r="L37" s="53" t="s">
        <v>59</v>
      </c>
      <c r="M37" s="59">
        <f>N37/K36</f>
        <v>6017798.846153846</v>
      </c>
      <c r="N37" s="60">
        <v>78231385</v>
      </c>
      <c r="O37" s="52"/>
    </row>
    <row r="38" spans="1:15" ht="33" customHeight="1">
      <c r="A38" s="67"/>
      <c r="B38" s="139"/>
      <c r="C38" s="76"/>
      <c r="D38" s="76"/>
      <c r="E38" s="44"/>
      <c r="F38" s="45"/>
      <c r="G38" s="57">
        <f>F38*D38</f>
        <v>0</v>
      </c>
      <c r="H38" s="144"/>
      <c r="I38" s="145"/>
      <c r="J38" s="76"/>
      <c r="K38" s="76"/>
      <c r="L38" s="53" t="s">
        <v>60</v>
      </c>
      <c r="M38" s="59">
        <f>N38/K36</f>
        <v>5232929.338461539</v>
      </c>
      <c r="N38" s="59">
        <v>68028081.4</v>
      </c>
      <c r="O38" s="52"/>
    </row>
    <row r="39" spans="1:14" ht="15.75" customHeight="1">
      <c r="A39" s="89" t="s">
        <v>32</v>
      </c>
      <c r="B39" s="90"/>
      <c r="C39" s="90"/>
      <c r="D39" s="90"/>
      <c r="E39" s="90"/>
      <c r="F39" s="91"/>
      <c r="G39" s="57">
        <f>+G36+G37+G38</f>
        <v>57200000</v>
      </c>
      <c r="H39" s="130" t="s">
        <v>32</v>
      </c>
      <c r="I39" s="131"/>
      <c r="J39" s="131"/>
      <c r="K39" s="131"/>
      <c r="L39" s="131"/>
      <c r="M39" s="132"/>
      <c r="N39" s="46">
        <f>+N36+N37+N38</f>
        <v>403035886.89</v>
      </c>
    </row>
    <row r="40" spans="1:14" ht="15.75" thickBot="1">
      <c r="A40" s="133" t="s">
        <v>33</v>
      </c>
      <c r="B40" s="134"/>
      <c r="C40" s="134"/>
      <c r="D40" s="134"/>
      <c r="E40" s="134"/>
      <c r="F40" s="134"/>
      <c r="G40" s="58">
        <f>G29+G32+G35+G39</f>
        <v>2255500000</v>
      </c>
      <c r="H40" s="133" t="s">
        <v>33</v>
      </c>
      <c r="I40" s="134"/>
      <c r="J40" s="134"/>
      <c r="K40" s="134"/>
      <c r="L40" s="134"/>
      <c r="M40" s="134"/>
      <c r="N40" s="51">
        <f>N29+N32+N35+N39</f>
        <v>1272355456.8899999</v>
      </c>
    </row>
    <row r="41" spans="1:14" ht="15.75" thickBot="1">
      <c r="A41" s="10"/>
      <c r="B41" s="6"/>
      <c r="C41" s="6"/>
      <c r="D41" s="6"/>
      <c r="E41" s="6"/>
      <c r="F41" s="6"/>
      <c r="G41" s="22"/>
      <c r="H41" s="146"/>
      <c r="I41" s="146"/>
      <c r="J41" s="6"/>
      <c r="K41" s="6"/>
      <c r="L41" s="6"/>
      <c r="M41" s="6"/>
      <c r="N41" s="11"/>
    </row>
    <row r="42" spans="1:14" ht="15">
      <c r="A42" s="23"/>
      <c r="B42" s="167"/>
      <c r="C42" s="168"/>
      <c r="D42" s="169"/>
      <c r="E42" s="170" t="s">
        <v>34</v>
      </c>
      <c r="F42" s="171"/>
      <c r="G42" s="174" t="s">
        <v>35</v>
      </c>
      <c r="H42" s="174"/>
      <c r="I42" s="174"/>
      <c r="J42" s="175"/>
      <c r="K42" s="24" t="s">
        <v>36</v>
      </c>
      <c r="L42" s="25"/>
      <c r="M42" s="26" t="s">
        <v>37</v>
      </c>
      <c r="N42" s="158" t="s">
        <v>38</v>
      </c>
    </row>
    <row r="43" spans="1:14" ht="15.75" thickBot="1">
      <c r="A43" s="23"/>
      <c r="B43" s="40"/>
      <c r="C43" s="16"/>
      <c r="D43" s="16"/>
      <c r="E43" s="172"/>
      <c r="F43" s="173"/>
      <c r="G43" s="27" t="s">
        <v>39</v>
      </c>
      <c r="H43" s="27" t="s">
        <v>40</v>
      </c>
      <c r="I43" s="28" t="s">
        <v>41</v>
      </c>
      <c r="J43" s="28" t="s">
        <v>42</v>
      </c>
      <c r="K43" s="28" t="s">
        <v>43</v>
      </c>
      <c r="L43" s="160" t="s">
        <v>44</v>
      </c>
      <c r="M43" s="161"/>
      <c r="N43" s="159"/>
    </row>
    <row r="44" spans="1:14" ht="15.75" thickBot="1">
      <c r="A44" s="23"/>
      <c r="B44" s="40"/>
      <c r="C44" s="16"/>
      <c r="D44" s="16"/>
      <c r="E44" s="162">
        <v>2021</v>
      </c>
      <c r="F44" s="163"/>
      <c r="G44" s="62">
        <f>N33+N36</f>
        <v>521387668.49</v>
      </c>
      <c r="H44" s="48">
        <v>0</v>
      </c>
      <c r="I44" s="48">
        <f>N27+N30+N37</f>
        <v>682939707</v>
      </c>
      <c r="J44" s="62">
        <f>N38</f>
        <v>68028081.4</v>
      </c>
      <c r="K44" s="48">
        <v>0</v>
      </c>
      <c r="L44" s="164">
        <v>0</v>
      </c>
      <c r="M44" s="165"/>
      <c r="N44" s="49">
        <f>G44+H44+I44+J44+K44+L44</f>
        <v>1272355456.89</v>
      </c>
    </row>
    <row r="45" spans="1:14" ht="15">
      <c r="A45" s="23"/>
      <c r="B45" s="15"/>
      <c r="C45" s="16"/>
      <c r="D45" s="16"/>
      <c r="E45" s="16"/>
      <c r="F45" s="16"/>
      <c r="G45" s="29"/>
      <c r="H45" s="166"/>
      <c r="I45" s="166"/>
      <c r="J45" s="30"/>
      <c r="K45" s="166"/>
      <c r="L45" s="166"/>
      <c r="M45" s="166"/>
      <c r="N45" s="31"/>
    </row>
    <row r="46" spans="1:14" ht="15">
      <c r="A46" s="153" t="s">
        <v>45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</row>
    <row r="47" spans="1:14" ht="15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9"/>
    </row>
    <row r="48" spans="1:14" ht="15">
      <c r="A48" s="32" t="s">
        <v>46</v>
      </c>
      <c r="B48" s="8"/>
      <c r="C48" s="33"/>
      <c r="D48" s="34"/>
      <c r="E48" s="34"/>
      <c r="F48" s="34"/>
      <c r="G48" s="34"/>
      <c r="H48" s="34"/>
      <c r="I48" s="34"/>
      <c r="J48" s="6"/>
      <c r="K48" s="6"/>
      <c r="L48" s="6"/>
      <c r="M48" s="6"/>
      <c r="N48" s="11"/>
    </row>
    <row r="49" spans="1:14" ht="15">
      <c r="A49" s="35" t="s">
        <v>47</v>
      </c>
      <c r="B49" s="36"/>
      <c r="C49" s="156" t="s">
        <v>61</v>
      </c>
      <c r="D49" s="156"/>
      <c r="E49" s="156"/>
      <c r="F49" s="156"/>
      <c r="G49" s="156"/>
      <c r="H49" s="156"/>
      <c r="I49" s="156"/>
      <c r="J49" s="6"/>
      <c r="K49" s="6"/>
      <c r="L49" s="6"/>
      <c r="M49" s="6"/>
      <c r="N49" s="11"/>
    </row>
    <row r="50" spans="1:14" ht="15.75" thickBot="1">
      <c r="A50" s="37" t="s">
        <v>48</v>
      </c>
      <c r="B50" s="38"/>
      <c r="C50" s="157" t="s">
        <v>62</v>
      </c>
      <c r="D50" s="157"/>
      <c r="E50" s="157"/>
      <c r="F50" s="157"/>
      <c r="G50" s="157"/>
      <c r="H50" s="157"/>
      <c r="I50" s="157"/>
      <c r="J50" s="38"/>
      <c r="K50" s="38"/>
      <c r="L50" s="38"/>
      <c r="M50" s="38"/>
      <c r="N50" s="39"/>
    </row>
  </sheetData>
  <sheetProtection algorithmName="SHA-512" hashValue="o328GeKy+3uq1xR8xScL5IKqpvIMsUR54a7aaSRled9qnja6N94c4KMxEO9xlIu/Ir7d00lCHznThXrgsljoIA==" saltValue="pf0tRfLJhtCsgTwpnJ52Sg==" spinCount="100000" sheet="1" formatCells="0" formatColumns="0" formatRows="0" insertColumns="0" insertRows="0" insertHyperlinks="0" deleteColumns="0" deleteRows="0" sort="0" autoFilter="0" pivotTables="0"/>
  <mergeCells count="82">
    <mergeCell ref="A46:N46"/>
    <mergeCell ref="C49:I49"/>
    <mergeCell ref="C50:I50"/>
    <mergeCell ref="N42:N43"/>
    <mergeCell ref="L43:M43"/>
    <mergeCell ref="E44:F44"/>
    <mergeCell ref="L44:M44"/>
    <mergeCell ref="H45:I45"/>
    <mergeCell ref="K45:M45"/>
    <mergeCell ref="B42:D42"/>
    <mergeCell ref="E42:F43"/>
    <mergeCell ref="G42:J42"/>
    <mergeCell ref="H41:I41"/>
    <mergeCell ref="A39:F39"/>
    <mergeCell ref="H39:M39"/>
    <mergeCell ref="H27:I28"/>
    <mergeCell ref="A27:B28"/>
    <mergeCell ref="A30:B31"/>
    <mergeCell ref="L27:L28"/>
    <mergeCell ref="M27:M28"/>
    <mergeCell ref="A32:F32"/>
    <mergeCell ref="H32:M32"/>
    <mergeCell ref="A35:F35"/>
    <mergeCell ref="H35:M35"/>
    <mergeCell ref="A26:B26"/>
    <mergeCell ref="H26:I26"/>
    <mergeCell ref="H29:M29"/>
    <mergeCell ref="J27:J28"/>
    <mergeCell ref="A40:F40"/>
    <mergeCell ref="H40:M40"/>
    <mergeCell ref="J36:J38"/>
    <mergeCell ref="A36:B38"/>
    <mergeCell ref="C36:C38"/>
    <mergeCell ref="D36:D38"/>
    <mergeCell ref="H36:I38"/>
    <mergeCell ref="K36:K38"/>
    <mergeCell ref="A22:M22"/>
    <mergeCell ref="A23:M23"/>
    <mergeCell ref="A24:N24"/>
    <mergeCell ref="A25:G25"/>
    <mergeCell ref="H25:N25"/>
    <mergeCell ref="C1:E1"/>
    <mergeCell ref="K1:M1"/>
    <mergeCell ref="A2:D2"/>
    <mergeCell ref="E2:N2"/>
    <mergeCell ref="G1:J1"/>
    <mergeCell ref="A3:E3"/>
    <mergeCell ref="F3:N3"/>
    <mergeCell ref="E5:H5"/>
    <mergeCell ref="I5:J5"/>
    <mergeCell ref="A6:M6"/>
    <mergeCell ref="A7:M7"/>
    <mergeCell ref="A8:M8"/>
    <mergeCell ref="A9:M9"/>
    <mergeCell ref="A10:M10"/>
    <mergeCell ref="A29:F29"/>
    <mergeCell ref="A11:M11"/>
    <mergeCell ref="A12:M12"/>
    <mergeCell ref="A13:M13"/>
    <mergeCell ref="A14:M14"/>
    <mergeCell ref="A15:M15"/>
    <mergeCell ref="A16:M16"/>
    <mergeCell ref="A17:M17"/>
    <mergeCell ref="A19:M19"/>
    <mergeCell ref="A20:M20"/>
    <mergeCell ref="A21:M21"/>
    <mergeCell ref="A18:M18"/>
    <mergeCell ref="N27:N28"/>
    <mergeCell ref="A33:B34"/>
    <mergeCell ref="H33:I34"/>
    <mergeCell ref="J33:J34"/>
    <mergeCell ref="K33:K34"/>
    <mergeCell ref="L33:L34"/>
    <mergeCell ref="M33:M34"/>
    <mergeCell ref="N33:N34"/>
    <mergeCell ref="H30:I31"/>
    <mergeCell ref="J30:J31"/>
    <mergeCell ref="K30:K31"/>
    <mergeCell ref="L30:L31"/>
    <mergeCell ref="M30:M31"/>
    <mergeCell ref="N30:N31"/>
    <mergeCell ref="K27:K28"/>
  </mergeCells>
  <printOptions/>
  <pageMargins left="0.5118110236220472" right="1.6929133858267718" top="1.14" bottom="0.55" header="0.31496062992125984" footer="0.31496062992125984"/>
  <pageSetup horizontalDpi="600" verticalDpi="600" orientation="landscape" paperSize="5" scale="74" r:id="rId3"/>
  <headerFooter>
    <oddHeader>&amp;L&amp;G&amp;R&amp;"Arial,Negrita"&amp;8Proceso de Planeación
Subproceso de Planeación Socioeconómica
JUSTIFICAR ACTUALIZACION DE UN PROYECTO
</oddHeader>
    <oddFooter xml:space="preserve">&amp;L&amp;"Arial,Normal"&amp;8 1351-F-PSE-09-V3&amp;C&amp;8Página &amp;P de &amp;N&amp;R&amp;8Registrado SIG:28-05-2020 </oddFooter>
  </headerFooter>
  <rowBreaks count="1" manualBreakCount="1">
    <brk id="23" max="16383" man="1"/>
  </rowBreaks>
  <colBreaks count="1" manualBreakCount="1">
    <brk id="14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F134D-F598-4459-9EEC-11A2EEEA31D9}">
  <dimension ref="A1:A1"/>
  <sheetViews>
    <sheetView workbookViewId="0" topLeftCell="A1">
      <selection activeCell="C5" sqref="C5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33E34EECE67429B2EDC0A26314208" ma:contentTypeVersion="6" ma:contentTypeDescription="Crear nuevo documento." ma:contentTypeScope="" ma:versionID="d2343357b4b97e76fcdd03f138aefbfa">
  <xsd:schema xmlns:xsd="http://www.w3.org/2001/XMLSchema" xmlns:xs="http://www.w3.org/2001/XMLSchema" xmlns:p="http://schemas.microsoft.com/office/2006/metadata/properties" xmlns:ns2="22ef4ef0-7d28-43e9-b597-d882ef352c37" targetNamespace="http://schemas.microsoft.com/office/2006/metadata/properties" ma:root="true" ma:fieldsID="685396121994d45bf36281187108a992" ns2:_="">
    <xsd:import namespace="22ef4ef0-7d28-43e9-b597-d882ef352c3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f4ef0-7d28-43e9-b597-d882ef352c3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default="ANÁLISIS E INFORMES" ma:format="Dropdown" ma:internalName="Clasificaci_x00f3_n">
      <xsd:simpleType>
        <xsd:restriction base="dms:Choice">
          <xsd:enumeration value="ANÁLISIS E INFORMES"/>
          <xsd:enumeration value="AUDITORÍA INTERNA"/>
          <xsd:enumeration value="CARACTERIZACIÓN"/>
          <xsd:enumeration value="DECRETOS"/>
          <xsd:enumeration value="DEFINICIÓN DE INDICADORES"/>
          <xsd:enumeration value="ENCUESTAS"/>
          <xsd:enumeration value="EVALUACIONES"/>
          <xsd:enumeration value="FORMATOS Y MODELOS"/>
          <xsd:enumeration value="INSTRUCTIVOS Y GUÍAS"/>
          <xsd:enumeration value="MEDICIONES"/>
          <xsd:enumeration value="RESOLUCIONES"/>
          <xsd:enumeration value="MAPA DE RIESGOS"/>
          <xsd:enumeration value="PROCESOS, PROCEDIMIENTOS Y PROGRAMAS"/>
          <xsd:enumeration value="POLÍTICAS"/>
          <xsd:enumeration value="PLANES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B4C28-3B0E-4997-AEC2-CF492CD5D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B13B13-20C5-4450-8F6A-AB7418E01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f4ef0-7d28-43e9-b597-d882ef352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Luz Yeny Hernandez</cp:lastModifiedBy>
  <cp:lastPrinted>2021-03-19T09:42:59Z</cp:lastPrinted>
  <dcterms:created xsi:type="dcterms:W3CDTF">2016-07-08T14:51:09Z</dcterms:created>
  <dcterms:modified xsi:type="dcterms:W3CDTF">2021-04-22T02:16:50Z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  <property fmtid="{D5CDD505-2E9C-101B-9397-08002B2CF9AE}" pid="3" name="Clasificación">
    <vt:lpwstr>ANÁLISIS E INFORMES</vt:lpwstr>
  </property>
  <property fmtid="{D5CDD505-2E9C-101B-9397-08002B2CF9AE}" pid="4" name="Publicado">
    <vt:lpwstr>1</vt:lpwstr>
  </property>
  <property fmtid="{D5CDD505-2E9C-101B-9397-08002B2CF9AE}" pid="5" name="Descripción">
    <vt:lpwstr/>
  </property>
  <property fmtid="{D5CDD505-2E9C-101B-9397-08002B2CF9AE}" pid="6" name="Fecha">
    <vt:lpwstr/>
  </property>
  <property fmtid="{D5CDD505-2E9C-101B-9397-08002B2CF9AE}" pid="7" name="Fecha de Caducidad">
    <vt:lpwstr/>
  </property>
  <property fmtid="{D5CDD505-2E9C-101B-9397-08002B2CF9AE}" pid="8" name="Año">
    <vt:lpwstr/>
  </property>
</Properties>
</file>